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25" activeTab="0"/>
  </bookViews>
  <sheets>
    <sheet name="стр.1" sheetId="1" r:id="rId1"/>
    <sheet name="стр.2" sheetId="2" r:id="rId2"/>
    <sheet name="стр.3" sheetId="3" r:id="rId3"/>
  </sheets>
  <externalReferences>
    <externalReference r:id="rId6"/>
  </externalReferences>
  <definedNames>
    <definedName name="_xlnm.Print_Titles" localSheetId="1">'стр.2'!$4:$4</definedName>
    <definedName name="_xlnm.Print_Titles" localSheetId="2">'стр.3'!$4:$5</definedName>
  </definedNames>
  <calcPr fullCalcOnLoad="1"/>
</workbook>
</file>

<file path=xl/sharedStrings.xml><?xml version="1.0" encoding="utf-8"?>
<sst xmlns="http://schemas.openxmlformats.org/spreadsheetml/2006/main" count="165" uniqueCount="130">
  <si>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</si>
  <si>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</si>
  <si>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</si>
  <si>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</si>
  <si>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</si>
  <si>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</si>
  <si>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</si>
  <si>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</si>
  <si>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</si>
  <si>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</si>
  <si>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</si>
  <si>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</si>
  <si>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</si>
  <si>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</si>
  <si>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</si>
  <si>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3.</t>
  </si>
  <si>
    <t>3.1.</t>
  </si>
  <si>
    <t>МВт</t>
  </si>
  <si>
    <t>3.2.</t>
  </si>
  <si>
    <t>МВт·ч</t>
  </si>
  <si>
    <t>3.3.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</si>
  <si>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</si>
  <si>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</si>
  <si>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</si>
  <si>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</si>
  <si>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</si>
  <si>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</si>
  <si>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</si>
  <si>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</si>
  <si>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</si>
  <si>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</si>
  <si>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</si>
  <si>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</si>
  <si>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</si>
  <si>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</si>
  <si>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</si>
  <si>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</si>
  <si>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</si>
  <si>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</si>
  <si>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</si>
  <si>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</si>
  <si>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</si>
  <si>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</si>
  <si>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</si>
  <si>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</si>
  <si>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</si>
  <si>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</si>
  <si>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</si>
  <si>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</si>
  <si>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</si>
  <si>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6.</t>
  </si>
  <si>
    <t>7.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</si>
  <si>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</si>
  <si>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</si>
  <si>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</si>
  <si>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</si>
  <si>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</si>
  <si>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4.5.</t>
  </si>
  <si>
    <t xml:space="preserve"> год</t>
  </si>
  <si>
    <t>(расчетный период регулирования)</t>
  </si>
  <si>
    <t xml:space="preserve">       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</si>
  <si>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</si>
  <si>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</si>
  <si>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</si>
  <si>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</si>
  <si>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</si>
  <si>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</si>
  <si>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</si>
  <si>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</si>
  <si>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</si>
  <si>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</si>
  <si>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3.4.</t>
  </si>
  <si>
    <t>Выпадающие, излишние доходы (расходы) прошлых лет</t>
  </si>
  <si>
    <t>тыс.кВт·ч</t>
  </si>
  <si>
    <t xml:space="preserve">(вид цены (тарифа) на </t>
  </si>
  <si>
    <t>Показатели, утвержденные на базовый период*</t>
  </si>
  <si>
    <t>тыс. рублей</t>
  </si>
  <si>
    <t>тыс. рублей на человека</t>
  </si>
  <si>
    <t>П Р Е Д Л О Ж Е Н И Е
о размере цен (тарифов), долгосрочных параметров регулирования</t>
  </si>
  <si>
    <t>I. Информация об организации</t>
  </si>
  <si>
    <t>1.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</si>
  <si>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</si>
  <si>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</si>
  <si>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Показатели регулируемых видов деятельности организации</t>
  </si>
  <si>
    <t>Расчетный объем услуг в части управления технологическими режимами**</t>
  </si>
  <si>
    <t>Расчетный объем услуг в части обеспечения надежности**</t>
  </si>
  <si>
    <t>Объем полезного отпуска электроэнергии - всего***</t>
  </si>
  <si>
    <t>*** Заполняются сетевыми организациями, осуществляющими передачу электрической энергии (мощности) по электрическим сетям.</t>
  </si>
  <si>
    <t>Уровень потерь электрической энергии***</t>
  </si>
  <si>
    <t>Реквизиты программы энергоэффективности (кем утверждена, дата утверждения, номер приказа)***</t>
  </si>
  <si>
    <t>Суммарный объем производства и потребления электрической энергии участниками оптового рынка электрической энергии****</t>
  </si>
  <si>
    <t>**** Заполняются коммерческим оператором оптового рынка электрической энергии (мощности).</t>
  </si>
  <si>
    <t>Инвестиции, осуществляемые за счет тарифных источников</t>
  </si>
  <si>
    <t>Объем условных единиц***</t>
  </si>
  <si>
    <t>4.6.</t>
  </si>
  <si>
    <t>Операционные (подконтрольные) расходы на условную единицу***</t>
  </si>
  <si>
    <t>II. Основные показатели деятельности организации</t>
  </si>
  <si>
    <t>Заявленная мощность***</t>
  </si>
  <si>
    <r>
      <t>Расходы, связанные с производством и реализацией товаров, работ и услуг**</t>
    </r>
    <r>
      <rPr>
        <vertAlign val="superscript"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****; операционные (подконтрольные) расходы*** - всего</t>
    </r>
  </si>
  <si>
    <r>
      <t>Расходы, за исключением указанных в позиции 4.1**</t>
    </r>
    <r>
      <rPr>
        <vertAlign val="superscript"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>****; неподконтрольные расходы*** - всего***</t>
    </r>
  </si>
  <si>
    <t>III. Цены (тарифы) по регулируемым видам деятельности организации</t>
  </si>
  <si>
    <t>первое
полу-
годие</t>
  </si>
  <si>
    <t>второе
полу-
годие</t>
  </si>
  <si>
    <t>Для организаций, относящихся к субъектам естественных монополий:</t>
  </si>
  <si>
    <t>услуги по оперативно-диспетчерскому управлению в электроэнергетике:</t>
  </si>
  <si>
    <t>рублей/МВт в месяц</t>
  </si>
  <si>
    <t>услуги по передаче электрической энергии:</t>
  </si>
  <si>
    <t>двухставочный тариф: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</si>
  <si>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</si>
  <si>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</si>
  <si>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 xml:space="preserve">Примечания:  </t>
  </si>
  <si>
    <t>1. 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</si>
  <si>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</si>
  <si>
    <t>отсутствует</t>
  </si>
  <si>
    <t>мои проверки</t>
  </si>
  <si>
    <t>НВВ</t>
  </si>
  <si>
    <t>ХХХ</t>
  </si>
  <si>
    <r>
      <t>Объем полезного отпуска электроэнергии населению и приравненным к нему категориям потребителей</t>
    </r>
    <r>
      <rPr>
        <vertAlign val="superscript"/>
        <sz val="11"/>
        <rFont val="Times New Roman"/>
        <family val="1"/>
      </rPr>
      <t>3</t>
    </r>
  </si>
  <si>
    <t>2022</t>
  </si>
  <si>
    <t>ООО "ИНКОМ"</t>
  </si>
  <si>
    <t>Общество с ограниченной ответственностью "Инжиниринговая компания"</t>
  </si>
  <si>
    <t>3662257518</t>
  </si>
  <si>
    <t>394053 г. Воронеж, мкр.Жилой Массив Олимпийский, д.1, помещение VIII офис 6</t>
  </si>
  <si>
    <t>Бороздина Оксана Валерьевна</t>
  </si>
  <si>
    <t>рублей/МВт·ч</t>
  </si>
  <si>
    <t>Приложение N 1
к стандартам раскрытия информации
субъектами оптового и розничных
рынков электрической энергии,
утвержденным постановлением
Правительства Российской Федерации
от 21.01.2004 № 24
(дополнительно включено постановлением
Правительства Российской Федерации
от 09.08.2014 № 787
в редакции постановлений
Правительства Российской Федерации
от 17.09.2015 N 987 и от 30.01.2019 № 64)</t>
  </si>
  <si>
    <t>incom_vrn@mail.ru</t>
  </si>
  <si>
    <t>366601001</t>
  </si>
  <si>
    <t xml:space="preserve">Приказ № 3 от 01.10.2021г. </t>
  </si>
  <si>
    <t>8 (473) 269-55-44 (доб. 2021)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</si>
</sst>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"/>
    <numFmt numFmtId="195" formatCode="#,##0.0000"/>
    <numFmt numFmtId="196" formatCode="0.0000000"/>
    <numFmt numFmtId="197" formatCode="0.00000000"/>
  </numFmts>
  <fonts count="47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/>
    </xf>
    <xf numFmtId="49" fontId="5" fillId="0" borderId="0" xfId="0" applyNumberFormat="1" applyFont="1" applyFill="1" applyAlignment="1">
      <alignment horizontal="justify" vertical="top" wrapText="1"/>
    </xf>
    <xf numFmtId="0" fontId="5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0" fontId="4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10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92" fontId="4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49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10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0" fontId="5" fillId="0" borderId="1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7" fontId="5" fillId="0" borderId="0" xfId="0" applyNumberFormat="1" applyFont="1" applyFill="1" applyAlignment="1">
      <alignment/>
    </xf>
    <xf numFmtId="193" fontId="5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49" fontId="33" fillId="0" borderId="11" xfId="42" applyNumberFormat="1" applyBorder="1" applyAlignment="1">
      <alignment horizontal="justify"/>
    </xf>
    <xf numFmtId="49" fontId="45" fillId="0" borderId="11" xfId="0" applyNumberFormat="1" applyFont="1" applyBorder="1" applyAlignment="1">
      <alignment horizontal="justify"/>
    </xf>
    <xf numFmtId="49" fontId="5" fillId="0" borderId="11" xfId="0" applyNumberFormat="1" applyFont="1" applyFill="1" applyBorder="1" applyAlignment="1">
      <alignment horizontal="justify"/>
    </xf>
    <xf numFmtId="0" fontId="8" fillId="0" borderId="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justify"/>
    </xf>
    <xf numFmtId="0" fontId="5" fillId="0" borderId="11" xfId="0" applyFont="1" applyBorder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right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SK-HV01\common\&#1048;&#1053;&#1050;&#1054;&#1052;\&#1058;&#1072;&#1088;&#1080;&#1092;&#1085;&#1086;&#1077;%20&#1088;&#1077;&#1075;&#1091;&#1083;&#1080;&#1088;&#1086;&#1074;&#1072;&#1085;&#1080;&#1077;\&#1056;&#1077;&#1075;&#1091;&#1083;&#1080;&#1088;&#1086;&#1074;&#1072;&#1085;&#1080;&#1077;%20&#1085;&#1072;%202022%20&#1075;&#1086;&#1076;\&#1050;&#1072;&#1083;&#1100;&#1082;&#1091;&#1083;&#1103;&#1094;&#1080;&#1103;%20&#1089;%20&#1088;&#1072;&#1089;&#1096;&#1080;&#1092;&#1088;&#1086;&#1074;&#1082;&#1086;&#1081;%20&#1048;&#1053;&#1050;&#1054;&#105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спецодежда"/>
      <sheetName val="амортизация"/>
      <sheetName val="аренда"/>
      <sheetName val="ШР"/>
      <sheetName val="Лист1"/>
      <sheetName val="Прибыль"/>
    </sheetNames>
    <sheetDataSet>
      <sheetData sheetId="0">
        <row r="15">
          <cell r="D15">
            <v>0</v>
          </cell>
        </row>
        <row r="17">
          <cell r="D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om_vrn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"/>
  <sheetViews>
    <sheetView showGridLines="0" tabSelected="1" zoomScalePageLayoutView="0" workbookViewId="0" topLeftCell="A4">
      <selection activeCell="AG40" sqref="AG40"/>
    </sheetView>
  </sheetViews>
  <sheetFormatPr defaultColWidth="0.85546875" defaultRowHeight="12.75" customHeight="1"/>
  <cols>
    <col min="1" max="89" width="0.85546875" style="2" customWidth="1"/>
    <col min="90" max="90" width="0.9921875" style="2" customWidth="1"/>
    <col min="91" max="91" width="0.85546875" style="2" customWidth="1"/>
    <col min="92" max="93" width="0.9921875" style="2" customWidth="1"/>
    <col min="94" max="106" width="0.85546875" style="2" customWidth="1"/>
    <col min="107" max="107" width="3.140625" style="2" customWidth="1"/>
    <col min="108" max="108" width="0.42578125" style="2" customWidth="1"/>
    <col min="109" max="16384" width="0.85546875" style="2" customWidth="1"/>
  </cols>
  <sheetData>
    <row r="1" spans="1:107" ht="171.75" customHeight="1">
      <c r="A1" s="78" t="s">
        <v>125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</row>
    <row r="2" spans="1:107" ht="1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</row>
    <row r="3" spans="1:107" ht="12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</row>
    <row r="4" spans="1:107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</row>
    <row r="5" spans="1:107" ht="10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</row>
    <row r="6" spans="1:107" ht="1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</row>
    <row r="7" spans="1:107" ht="33" customHeight="1">
      <c r="A7" s="83" t="s">
        <v>78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</row>
    <row r="8" spans="1:107" ht="15.75" customHeight="1">
      <c r="A8" s="80" t="s">
        <v>74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1" t="s">
        <v>118</v>
      </c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2" t="s">
        <v>58</v>
      </c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</row>
    <row r="9" spans="1:107" ht="17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68" t="s">
        <v>59</v>
      </c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ht="21" customHeight="1">
      <c r="A10" s="76" t="s">
        <v>120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</row>
    <row r="11" spans="1:107" s="3" customFormat="1" ht="15.75" customHeight="1">
      <c r="A11" s="77" t="s">
        <v>60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</row>
    <row r="12" spans="1:107" ht="18" customHeight="1">
      <c r="A12" s="75" t="s">
        <v>119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</row>
    <row r="13" spans="1:105" s="3" customFormat="1" ht="26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7" ht="15.75" customHeight="1">
      <c r="A14" s="73" t="s">
        <v>79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</row>
    <row r="15" ht="6" customHeight="1"/>
    <row r="16" spans="1:107" ht="16.5" customHeight="1">
      <c r="A16" s="8"/>
      <c r="B16" s="8" t="s">
        <v>61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72" t="s">
        <v>120</v>
      </c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</row>
    <row r="17" spans="1:107" ht="6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</row>
    <row r="18" spans="1:107" ht="16.5" customHeight="1">
      <c r="A18" s="4"/>
      <c r="B18" s="8" t="s">
        <v>62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72" t="s">
        <v>119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</row>
    <row r="19" spans="1:107" ht="7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</row>
    <row r="20" spans="1:107" ht="16.5" customHeight="1">
      <c r="A20" s="8"/>
      <c r="B20" s="8" t="s">
        <v>63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69" t="s">
        <v>122</v>
      </c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</row>
    <row r="21" spans="1:107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</row>
    <row r="22" spans="1:107" s="3" customFormat="1" ht="16.5" customHeight="1">
      <c r="A22" s="7"/>
      <c r="B22" s="8" t="s">
        <v>64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69" t="s">
        <v>122</v>
      </c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</row>
    <row r="23" spans="1:107" ht="6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</row>
    <row r="24" spans="1:107" s="3" customFormat="1" ht="16.5" customHeight="1">
      <c r="A24" s="9"/>
      <c r="B24" s="8" t="s">
        <v>65</v>
      </c>
      <c r="C24" s="9"/>
      <c r="D24" s="9"/>
      <c r="E24" s="9"/>
      <c r="F24" s="9"/>
      <c r="G24" s="9"/>
      <c r="H24" s="10"/>
      <c r="I24" s="70" t="s">
        <v>121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</row>
    <row r="25" spans="1:107" s="3" customFormat="1" ht="6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2"/>
      <c r="DC25" s="12"/>
    </row>
    <row r="26" spans="1:107" ht="16.5" customHeight="1">
      <c r="A26" s="4"/>
      <c r="B26" s="8" t="s">
        <v>66</v>
      </c>
      <c r="C26" s="4"/>
      <c r="D26" s="4"/>
      <c r="E26" s="13"/>
      <c r="F26" s="13"/>
      <c r="G26" s="13"/>
      <c r="H26" s="13"/>
      <c r="I26" s="71" t="s">
        <v>127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</row>
    <row r="27" spans="1:107" ht="6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</row>
    <row r="28" spans="1:107" ht="16.5" customHeight="1">
      <c r="A28" s="4"/>
      <c r="B28" s="8" t="s">
        <v>67</v>
      </c>
      <c r="C28" s="4"/>
      <c r="D28" s="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8"/>
      <c r="V28" s="8"/>
      <c r="W28" s="8"/>
      <c r="X28" s="8"/>
      <c r="Y28" s="8"/>
      <c r="Z28" s="72" t="s">
        <v>123</v>
      </c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</row>
    <row r="29" spans="1:107" ht="6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</row>
    <row r="30" spans="1:107" ht="16.5" customHeight="1">
      <c r="A30" s="7"/>
      <c r="B30" s="8" t="s">
        <v>68</v>
      </c>
      <c r="C30" s="49"/>
      <c r="D30" s="49"/>
      <c r="E30" s="49"/>
      <c r="F30" s="49"/>
      <c r="G30" s="49"/>
      <c r="H30" s="50"/>
      <c r="I30" s="50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1"/>
      <c r="AC30" s="51"/>
      <c r="AD30" s="51"/>
      <c r="AE30" s="65" t="s">
        <v>126</v>
      </c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</row>
    <row r="31" spans="1:107" ht="6.75" customHeight="1">
      <c r="A31" s="7"/>
      <c r="B31" s="7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3"/>
      <c r="DC31" s="53"/>
    </row>
    <row r="32" spans="1:107" ht="16.5" customHeight="1">
      <c r="A32" s="8"/>
      <c r="B32" s="8" t="s">
        <v>69</v>
      </c>
      <c r="C32" s="53"/>
      <c r="D32" s="53"/>
      <c r="E32" s="53"/>
      <c r="F32" s="5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7" t="s">
        <v>129</v>
      </c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</row>
    <row r="33" spans="1:107" ht="6.75" customHeight="1">
      <c r="A33" s="5"/>
      <c r="B33" s="5"/>
      <c r="C33" s="50"/>
      <c r="D33" s="50"/>
      <c r="E33" s="50"/>
      <c r="F33" s="50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3"/>
      <c r="DC33" s="63"/>
    </row>
    <row r="34" spans="1:107" ht="16.5" customHeight="1">
      <c r="A34" s="5"/>
      <c r="B34" s="5" t="s">
        <v>70</v>
      </c>
      <c r="C34" s="50"/>
      <c r="D34" s="50"/>
      <c r="E34" s="50"/>
      <c r="F34" s="50"/>
      <c r="G34" s="64"/>
      <c r="H34" s="64"/>
      <c r="I34" s="67" t="s">
        <v>129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</row>
  </sheetData>
  <sheetProtection/>
  <mergeCells count="25">
    <mergeCell ref="A1:DC1"/>
    <mergeCell ref="A4:DC4"/>
    <mergeCell ref="A5:DC5"/>
    <mergeCell ref="A3:DC3"/>
    <mergeCell ref="A8:AV8"/>
    <mergeCell ref="AW8:CD8"/>
    <mergeCell ref="CE8:DC8"/>
    <mergeCell ref="A6:DC6"/>
    <mergeCell ref="A7:DC7"/>
    <mergeCell ref="Z16:DC16"/>
    <mergeCell ref="AG18:DC18"/>
    <mergeCell ref="A2:DC2"/>
    <mergeCell ref="A12:DC12"/>
    <mergeCell ref="A10:DC10"/>
    <mergeCell ref="A11:DC11"/>
    <mergeCell ref="AE30:DC30"/>
    <mergeCell ref="Z32:DC32"/>
    <mergeCell ref="AU9:CF9"/>
    <mergeCell ref="I34:DC34"/>
    <mergeCell ref="X22:DC22"/>
    <mergeCell ref="I24:DC24"/>
    <mergeCell ref="I26:DC26"/>
    <mergeCell ref="Z28:DC28"/>
    <mergeCell ref="X20:DC20"/>
    <mergeCell ref="A14:DC14"/>
  </mergeCells>
  <hyperlinks>
    <hyperlink ref="AE30" r:id="rId1" display="incom_vrn@mail.ru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0"/>
  <sheetViews>
    <sheetView showGridLines="0" zoomScalePageLayoutView="0" workbookViewId="0" topLeftCell="A10">
      <selection activeCell="F7" sqref="F7"/>
    </sheetView>
  </sheetViews>
  <sheetFormatPr defaultColWidth="9.140625" defaultRowHeight="12.75"/>
  <cols>
    <col min="1" max="1" width="7.57421875" style="14" customWidth="1"/>
    <col min="2" max="2" width="36.57421875" style="6" customWidth="1"/>
    <col min="3" max="3" width="11.7109375" style="6" customWidth="1"/>
    <col min="4" max="4" width="17.7109375" style="6" customWidth="1"/>
    <col min="5" max="5" width="15.140625" style="6" customWidth="1"/>
    <col min="6" max="6" width="16.00390625" style="6" customWidth="1"/>
    <col min="7" max="7" width="0.42578125" style="6" customWidth="1"/>
    <col min="8" max="16384" width="9.140625" style="6" customWidth="1"/>
  </cols>
  <sheetData>
    <row r="1" ht="8.25" customHeight="1"/>
    <row r="2" spans="1:6" ht="15">
      <c r="A2" s="85" t="s">
        <v>96</v>
      </c>
      <c r="B2" s="85"/>
      <c r="C2" s="85"/>
      <c r="D2" s="85"/>
      <c r="E2" s="85"/>
      <c r="F2" s="85"/>
    </row>
    <row r="4" spans="1:6" ht="63.75" customHeight="1">
      <c r="A4" s="35"/>
      <c r="B4" s="21" t="s">
        <v>0</v>
      </c>
      <c r="C4" s="21" t="s">
        <v>1</v>
      </c>
      <c r="D4" s="21" t="s">
        <v>52</v>
      </c>
      <c r="E4" s="21" t="s">
        <v>75</v>
      </c>
      <c r="F4" s="60" t="s">
        <v>53</v>
      </c>
    </row>
    <row r="5" spans="1:6" ht="48.75" customHeight="1">
      <c r="A5" s="36"/>
      <c r="B5" s="86" t="s">
        <v>80</v>
      </c>
      <c r="C5" s="86"/>
      <c r="D5" s="86"/>
      <c r="E5" s="86"/>
      <c r="F5" s="86"/>
    </row>
    <row r="6" spans="1:10" ht="30">
      <c r="A6" s="36" t="s">
        <v>2</v>
      </c>
      <c r="B6" s="38" t="s">
        <v>3</v>
      </c>
      <c r="C6" s="37"/>
      <c r="D6" s="37"/>
      <c r="E6" s="37"/>
      <c r="F6" s="44"/>
      <c r="I6" s="15"/>
      <c r="J6" s="15"/>
    </row>
    <row r="7" spans="1:6" ht="15">
      <c r="A7" s="36" t="s">
        <v>4</v>
      </c>
      <c r="B7" s="38" t="s">
        <v>5</v>
      </c>
      <c r="C7" s="37" t="s">
        <v>76</v>
      </c>
      <c r="D7" s="37"/>
      <c r="E7" s="40"/>
      <c r="F7" s="55">
        <f>F22</f>
        <v>22787.5857108</v>
      </c>
    </row>
    <row r="8" spans="1:9" ht="15">
      <c r="A8" s="36" t="s">
        <v>6</v>
      </c>
      <c r="B8" s="38" t="s">
        <v>7</v>
      </c>
      <c r="C8" s="37" t="s">
        <v>76</v>
      </c>
      <c r="D8" s="37"/>
      <c r="E8" s="37"/>
      <c r="F8" s="55">
        <v>271.57</v>
      </c>
      <c r="I8" s="57"/>
    </row>
    <row r="9" spans="1:9" ht="30">
      <c r="A9" s="36" t="s">
        <v>8</v>
      </c>
      <c r="B9" s="38" t="s">
        <v>9</v>
      </c>
      <c r="C9" s="37" t="s">
        <v>76</v>
      </c>
      <c r="D9" s="37"/>
      <c r="E9" s="40"/>
      <c r="F9" s="55">
        <f>271.57+2931.96</f>
        <v>3203.53</v>
      </c>
      <c r="I9" s="57"/>
    </row>
    <row r="10" spans="1:6" ht="15">
      <c r="A10" s="36" t="s">
        <v>10</v>
      </c>
      <c r="B10" s="38" t="s">
        <v>11</v>
      </c>
      <c r="C10" s="37" t="s">
        <v>76</v>
      </c>
      <c r="D10" s="37"/>
      <c r="E10" s="37"/>
      <c r="F10" s="55">
        <v>0</v>
      </c>
    </row>
    <row r="11" spans="1:7" ht="30">
      <c r="A11" s="36" t="s">
        <v>12</v>
      </c>
      <c r="B11" s="38" t="s">
        <v>13</v>
      </c>
      <c r="C11" s="37"/>
      <c r="D11" s="37"/>
      <c r="E11" s="41"/>
      <c r="F11" s="58"/>
      <c r="G11" s="34" t="e">
        <f>G8/G7</f>
        <v>#DIV/0!</v>
      </c>
    </row>
    <row r="12" spans="1:9" ht="75">
      <c r="A12" s="36" t="s">
        <v>14</v>
      </c>
      <c r="B12" s="38" t="s">
        <v>81</v>
      </c>
      <c r="C12" s="37" t="s">
        <v>82</v>
      </c>
      <c r="D12" s="41"/>
      <c r="E12" s="41"/>
      <c r="F12" s="58">
        <f>F8/F7</f>
        <v>0.011917453803422955</v>
      </c>
      <c r="I12" s="56"/>
    </row>
    <row r="13" spans="1:6" ht="30">
      <c r="A13" s="36" t="s">
        <v>15</v>
      </c>
      <c r="B13" s="38" t="s">
        <v>83</v>
      </c>
      <c r="C13" s="37"/>
      <c r="D13" s="37"/>
      <c r="E13" s="37"/>
      <c r="F13" s="44"/>
    </row>
    <row r="14" spans="1:6" ht="45">
      <c r="A14" s="42" t="s">
        <v>16</v>
      </c>
      <c r="B14" s="43" t="s">
        <v>84</v>
      </c>
      <c r="C14" s="44" t="s">
        <v>17</v>
      </c>
      <c r="D14" s="44"/>
      <c r="E14" s="44"/>
      <c r="F14" s="44"/>
    </row>
    <row r="15" spans="1:6" ht="30">
      <c r="A15" s="42" t="s">
        <v>18</v>
      </c>
      <c r="B15" s="43" t="s">
        <v>85</v>
      </c>
      <c r="C15" s="44" t="s">
        <v>19</v>
      </c>
      <c r="D15" s="44"/>
      <c r="E15" s="44"/>
      <c r="F15" s="44"/>
    </row>
    <row r="16" spans="1:6" ht="15">
      <c r="A16" s="36" t="s">
        <v>20</v>
      </c>
      <c r="B16" s="38" t="s">
        <v>97</v>
      </c>
      <c r="C16" s="37" t="s">
        <v>17</v>
      </c>
      <c r="D16" s="37"/>
      <c r="E16" s="37"/>
      <c r="F16" s="55">
        <v>4.21</v>
      </c>
    </row>
    <row r="17" spans="1:6" ht="30">
      <c r="A17" s="36" t="s">
        <v>71</v>
      </c>
      <c r="B17" s="38" t="s">
        <v>86</v>
      </c>
      <c r="C17" s="37" t="s">
        <v>73</v>
      </c>
      <c r="D17" s="37"/>
      <c r="E17" s="39"/>
      <c r="F17" s="62">
        <v>4450.8</v>
      </c>
    </row>
    <row r="18" spans="1:6" ht="47.25" customHeight="1">
      <c r="A18" s="42" t="s">
        <v>21</v>
      </c>
      <c r="B18" s="43" t="s">
        <v>117</v>
      </c>
      <c r="C18" s="44" t="s">
        <v>73</v>
      </c>
      <c r="D18" s="44"/>
      <c r="E18" s="46"/>
      <c r="F18" s="62">
        <v>3990.8</v>
      </c>
    </row>
    <row r="19" spans="1:6" ht="30">
      <c r="A19" s="36" t="s">
        <v>22</v>
      </c>
      <c r="B19" s="38" t="s">
        <v>88</v>
      </c>
      <c r="C19" s="37" t="s">
        <v>82</v>
      </c>
      <c r="D19" s="37"/>
      <c r="E19" s="37"/>
      <c r="F19" s="44">
        <v>16.01</v>
      </c>
    </row>
    <row r="20" spans="1:6" ht="60">
      <c r="A20" s="36" t="s">
        <v>23</v>
      </c>
      <c r="B20" s="38" t="s">
        <v>89</v>
      </c>
      <c r="C20" s="37"/>
      <c r="D20" s="37"/>
      <c r="E20" s="37"/>
      <c r="F20" s="44" t="s">
        <v>128</v>
      </c>
    </row>
    <row r="21" spans="1:6" ht="60">
      <c r="A21" s="36" t="s">
        <v>24</v>
      </c>
      <c r="B21" s="38" t="s">
        <v>90</v>
      </c>
      <c r="C21" s="37" t="s">
        <v>19</v>
      </c>
      <c r="D21" s="37"/>
      <c r="E21" s="37"/>
      <c r="F21" s="44"/>
    </row>
    <row r="22" spans="1:10" ht="45">
      <c r="A22" s="36" t="s">
        <v>25</v>
      </c>
      <c r="B22" s="38" t="s">
        <v>26</v>
      </c>
      <c r="C22" s="37"/>
      <c r="D22" s="37"/>
      <c r="E22" s="40"/>
      <c r="F22" s="55">
        <v>22787.5857108</v>
      </c>
      <c r="I22" s="57"/>
      <c r="J22" s="57"/>
    </row>
    <row r="23" spans="1:9" ht="63">
      <c r="A23" s="36" t="s">
        <v>27</v>
      </c>
      <c r="B23" s="38" t="s">
        <v>98</v>
      </c>
      <c r="C23" s="37" t="s">
        <v>76</v>
      </c>
      <c r="D23" s="37"/>
      <c r="E23" s="40"/>
      <c r="F23" s="55">
        <v>10991.447500000002</v>
      </c>
      <c r="I23" s="57"/>
    </row>
    <row r="24" spans="1:9" ht="15">
      <c r="A24" s="36"/>
      <c r="B24" s="38" t="s">
        <v>28</v>
      </c>
      <c r="C24" s="37"/>
      <c r="D24" s="37"/>
      <c r="E24" s="37"/>
      <c r="F24" s="44"/>
      <c r="I24" s="57"/>
    </row>
    <row r="25" spans="1:9" ht="15">
      <c r="A25" s="36"/>
      <c r="B25" s="38" t="s">
        <v>29</v>
      </c>
      <c r="C25" s="37"/>
      <c r="D25" s="37"/>
      <c r="E25" s="40"/>
      <c r="F25" s="55">
        <v>9875.400000000001</v>
      </c>
      <c r="I25" s="57"/>
    </row>
    <row r="26" spans="1:9" ht="15">
      <c r="A26" s="36"/>
      <c r="B26" s="38" t="s">
        <v>30</v>
      </c>
      <c r="C26" s="37"/>
      <c r="D26" s="37"/>
      <c r="E26" s="40"/>
      <c r="F26" s="55"/>
      <c r="I26" s="57"/>
    </row>
    <row r="27" spans="1:9" ht="15">
      <c r="A27" s="36"/>
      <c r="B27" s="38" t="s">
        <v>31</v>
      </c>
      <c r="C27" s="37"/>
      <c r="D27" s="37"/>
      <c r="E27" s="40"/>
      <c r="F27" s="55">
        <f>'[1]Калькуляция'!$D$15+'[1]Калькуляция'!$D$17</f>
        <v>0</v>
      </c>
      <c r="I27" s="57"/>
    </row>
    <row r="28" spans="1:9" ht="63">
      <c r="A28" s="36" t="s">
        <v>32</v>
      </c>
      <c r="B28" s="38" t="s">
        <v>99</v>
      </c>
      <c r="C28" s="37" t="s">
        <v>76</v>
      </c>
      <c r="D28" s="37"/>
      <c r="E28" s="40"/>
      <c r="F28" s="55">
        <f>F22-F23</f>
        <v>11796.138210799996</v>
      </c>
      <c r="I28" s="57"/>
    </row>
    <row r="29" spans="1:6" ht="30">
      <c r="A29" s="36" t="s">
        <v>33</v>
      </c>
      <c r="B29" s="38" t="s">
        <v>72</v>
      </c>
      <c r="C29" s="37" t="s">
        <v>76</v>
      </c>
      <c r="D29" s="37"/>
      <c r="E29" s="37"/>
      <c r="F29" s="44">
        <v>0</v>
      </c>
    </row>
    <row r="30" spans="1:6" ht="30">
      <c r="A30" s="36" t="s">
        <v>34</v>
      </c>
      <c r="B30" s="38" t="s">
        <v>92</v>
      </c>
      <c r="C30" s="37" t="s">
        <v>76</v>
      </c>
      <c r="D30" s="37"/>
      <c r="E30" s="37"/>
      <c r="F30" s="44">
        <v>0</v>
      </c>
    </row>
    <row r="31" spans="1:6" ht="45">
      <c r="A31" s="36" t="s">
        <v>35</v>
      </c>
      <c r="B31" s="38" t="s">
        <v>36</v>
      </c>
      <c r="C31" s="37"/>
      <c r="D31" s="37"/>
      <c r="E31" s="37"/>
      <c r="F31" s="44" t="s">
        <v>113</v>
      </c>
    </row>
    <row r="32" spans="1:9" ht="15">
      <c r="A32" s="36" t="s">
        <v>57</v>
      </c>
      <c r="B32" s="38" t="s">
        <v>93</v>
      </c>
      <c r="C32" s="37" t="s">
        <v>37</v>
      </c>
      <c r="D32" s="37"/>
      <c r="E32" s="40"/>
      <c r="F32" s="55">
        <v>147.05</v>
      </c>
      <c r="I32" s="57"/>
    </row>
    <row r="33" spans="1:6" ht="30">
      <c r="A33" s="36" t="s">
        <v>94</v>
      </c>
      <c r="B33" s="38" t="s">
        <v>95</v>
      </c>
      <c r="C33" s="37" t="s">
        <v>38</v>
      </c>
      <c r="D33" s="37"/>
      <c r="E33" s="40"/>
      <c r="F33" s="55">
        <f>F23/F32</f>
        <v>74.74632777966679</v>
      </c>
    </row>
    <row r="34" spans="1:6" ht="45">
      <c r="A34" s="36" t="s">
        <v>39</v>
      </c>
      <c r="B34" s="38" t="s">
        <v>40</v>
      </c>
      <c r="C34" s="37"/>
      <c r="D34" s="37"/>
      <c r="E34" s="37"/>
      <c r="F34" s="44"/>
    </row>
    <row r="35" spans="1:6" ht="30">
      <c r="A35" s="36" t="s">
        <v>41</v>
      </c>
      <c r="B35" s="38" t="s">
        <v>42</v>
      </c>
      <c r="C35" s="37" t="s">
        <v>43</v>
      </c>
      <c r="D35" s="37"/>
      <c r="E35" s="37"/>
      <c r="F35" s="44">
        <v>19</v>
      </c>
    </row>
    <row r="36" spans="1:6" ht="30">
      <c r="A36" s="36" t="s">
        <v>44</v>
      </c>
      <c r="B36" s="38" t="s">
        <v>45</v>
      </c>
      <c r="C36" s="37" t="s">
        <v>77</v>
      </c>
      <c r="D36" s="37"/>
      <c r="E36" s="40"/>
      <c r="F36" s="55">
        <f>F25/F35/12</f>
        <v>43.313157894736854</v>
      </c>
    </row>
    <row r="37" spans="1:6" ht="45">
      <c r="A37" s="36" t="s">
        <v>46</v>
      </c>
      <c r="B37" s="38" t="s">
        <v>47</v>
      </c>
      <c r="C37" s="37"/>
      <c r="D37" s="37"/>
      <c r="E37" s="44"/>
      <c r="F37" s="44" t="s">
        <v>113</v>
      </c>
    </row>
    <row r="38" spans="1:6" ht="45">
      <c r="A38" s="36" t="s">
        <v>50</v>
      </c>
      <c r="B38" s="38" t="s">
        <v>48</v>
      </c>
      <c r="C38" s="37" t="s">
        <v>76</v>
      </c>
      <c r="D38" s="37"/>
      <c r="E38" s="44"/>
      <c r="F38" s="46">
        <v>10</v>
      </c>
    </row>
    <row r="39" spans="1:17" ht="45">
      <c r="A39" s="36" t="s">
        <v>51</v>
      </c>
      <c r="B39" s="38" t="s">
        <v>49</v>
      </c>
      <c r="C39" s="37" t="s">
        <v>76</v>
      </c>
      <c r="D39" s="37"/>
      <c r="E39" s="44"/>
      <c r="F39" s="47" t="s">
        <v>116</v>
      </c>
      <c r="J39" s="33"/>
      <c r="K39" s="33"/>
      <c r="L39" s="32"/>
      <c r="M39" s="32"/>
      <c r="N39" s="32"/>
      <c r="O39" s="32"/>
      <c r="P39" s="32"/>
      <c r="Q39" s="32"/>
    </row>
    <row r="40" spans="1:11" ht="15" customHeight="1">
      <c r="A40" s="84" t="s">
        <v>108</v>
      </c>
      <c r="B40" s="84"/>
      <c r="C40" s="84"/>
      <c r="D40" s="84"/>
      <c r="E40" s="84"/>
      <c r="F40" s="84"/>
      <c r="G40" s="29"/>
      <c r="H40" s="29"/>
      <c r="I40" s="29"/>
      <c r="J40" s="20"/>
      <c r="K40" s="20"/>
    </row>
    <row r="41" spans="1:11" ht="31.5" customHeight="1">
      <c r="A41" s="84" t="s">
        <v>109</v>
      </c>
      <c r="B41" s="84"/>
      <c r="C41" s="84"/>
      <c r="D41" s="84"/>
      <c r="E41" s="84"/>
      <c r="F41" s="84"/>
      <c r="G41" s="29"/>
      <c r="H41" s="29"/>
      <c r="I41" s="29"/>
      <c r="J41" s="20"/>
      <c r="K41" s="20"/>
    </row>
    <row r="42" spans="1:11" ht="31.5" customHeight="1">
      <c r="A42" s="84" t="s">
        <v>87</v>
      </c>
      <c r="B42" s="84"/>
      <c r="C42" s="84"/>
      <c r="D42" s="84"/>
      <c r="E42" s="84"/>
      <c r="F42" s="84"/>
      <c r="G42" s="29"/>
      <c r="H42" s="29"/>
      <c r="I42" s="29"/>
      <c r="J42" s="20"/>
      <c r="K42" s="20"/>
    </row>
    <row r="43" spans="1:11" ht="16.5" customHeight="1">
      <c r="A43" s="84" t="s">
        <v>91</v>
      </c>
      <c r="B43" s="84"/>
      <c r="C43" s="84"/>
      <c r="D43" s="84"/>
      <c r="E43" s="84"/>
      <c r="F43" s="84"/>
      <c r="G43" s="29"/>
      <c r="H43" s="29"/>
      <c r="I43" s="29"/>
      <c r="J43" s="20"/>
      <c r="K43" s="20"/>
    </row>
    <row r="44" spans="1:6" ht="15">
      <c r="A44" s="19"/>
      <c r="B44" s="20"/>
      <c r="C44" s="20"/>
      <c r="D44" s="20"/>
      <c r="E44" s="20"/>
      <c r="F44" s="20"/>
    </row>
    <row r="45" spans="1:6" ht="15">
      <c r="A45" s="19"/>
      <c r="B45" s="20"/>
      <c r="C45" s="20"/>
      <c r="D45" s="20"/>
      <c r="E45" s="20"/>
      <c r="F45" s="20"/>
    </row>
    <row r="46" spans="1:6" ht="15">
      <c r="A46" s="19"/>
      <c r="B46" s="20"/>
      <c r="C46" s="20"/>
      <c r="D46" s="20"/>
      <c r="E46" s="20"/>
      <c r="F46" s="20"/>
    </row>
    <row r="47" spans="1:6" ht="15">
      <c r="A47" s="19"/>
      <c r="B47" s="20"/>
      <c r="C47" s="20"/>
      <c r="D47" s="20"/>
      <c r="E47" s="20"/>
      <c r="F47" s="20"/>
    </row>
    <row r="48" spans="1:6" ht="15">
      <c r="A48" s="19"/>
      <c r="B48" s="20"/>
      <c r="C48" s="20"/>
      <c r="D48" s="20"/>
      <c r="E48" s="20"/>
      <c r="F48" s="20"/>
    </row>
    <row r="49" spans="1:6" ht="15">
      <c r="A49" s="19"/>
      <c r="B49" s="20"/>
      <c r="C49" s="20"/>
      <c r="D49" s="20"/>
      <c r="E49" s="20"/>
      <c r="F49" s="20"/>
    </row>
    <row r="50" spans="1:6" ht="15">
      <c r="A50" s="19"/>
      <c r="B50" s="20"/>
      <c r="C50" s="20"/>
      <c r="D50" s="20"/>
      <c r="E50" s="20"/>
      <c r="F50" s="20"/>
    </row>
    <row r="51" spans="1:6" ht="15">
      <c r="A51" s="19"/>
      <c r="B51" s="20"/>
      <c r="C51" s="20"/>
      <c r="D51" s="20"/>
      <c r="E51" s="20"/>
      <c r="F51" s="20"/>
    </row>
    <row r="52" spans="1:6" ht="15">
      <c r="A52" s="19"/>
      <c r="B52" s="20"/>
      <c r="C52" s="20"/>
      <c r="D52" s="20"/>
      <c r="E52" s="20"/>
      <c r="F52" s="20"/>
    </row>
    <row r="53" spans="1:6" ht="15">
      <c r="A53" s="19"/>
      <c r="B53" s="20"/>
      <c r="C53" s="20"/>
      <c r="D53" s="20"/>
      <c r="E53" s="20"/>
      <c r="F53" s="20"/>
    </row>
    <row r="54" spans="1:6" ht="15">
      <c r="A54" s="19"/>
      <c r="B54" s="20"/>
      <c r="C54" s="20"/>
      <c r="D54" s="20"/>
      <c r="E54" s="20"/>
      <c r="F54" s="20"/>
    </row>
    <row r="55" spans="1:6" ht="15">
      <c r="A55" s="19"/>
      <c r="B55" s="20"/>
      <c r="C55" s="20"/>
      <c r="D55" s="20"/>
      <c r="E55" s="20"/>
      <c r="F55" s="20"/>
    </row>
    <row r="56" spans="1:6" ht="15">
      <c r="A56" s="19"/>
      <c r="B56" s="20"/>
      <c r="C56" s="20"/>
      <c r="D56" s="20"/>
      <c r="E56" s="20"/>
      <c r="F56" s="20"/>
    </row>
    <row r="57" spans="1:6" ht="15">
      <c r="A57" s="19"/>
      <c r="B57" s="20"/>
      <c r="C57" s="20"/>
      <c r="D57" s="20"/>
      <c r="E57" s="20"/>
      <c r="F57" s="20"/>
    </row>
    <row r="58" spans="1:6" ht="15">
      <c r="A58" s="19"/>
      <c r="B58" s="20"/>
      <c r="C58" s="20"/>
      <c r="D58" s="20"/>
      <c r="E58" s="20"/>
      <c r="F58" s="20"/>
    </row>
    <row r="59" spans="1:6" ht="15">
      <c r="A59" s="19"/>
      <c r="B59" s="20"/>
      <c r="C59" s="20"/>
      <c r="D59" s="20"/>
      <c r="E59" s="20"/>
      <c r="F59" s="20"/>
    </row>
    <row r="60" spans="1:6" ht="15">
      <c r="A60" s="19"/>
      <c r="B60" s="20"/>
      <c r="C60" s="20"/>
      <c r="D60" s="20"/>
      <c r="E60" s="20"/>
      <c r="F60" s="20"/>
    </row>
    <row r="61" spans="1:6" ht="15">
      <c r="A61" s="19"/>
      <c r="B61" s="20"/>
      <c r="C61" s="20"/>
      <c r="D61" s="20"/>
      <c r="E61" s="20"/>
      <c r="F61" s="20"/>
    </row>
    <row r="62" spans="1:6" ht="15">
      <c r="A62" s="19"/>
      <c r="B62" s="20"/>
      <c r="C62" s="20"/>
      <c r="D62" s="20"/>
      <c r="E62" s="20"/>
      <c r="F62" s="20"/>
    </row>
    <row r="63" spans="1:6" ht="15">
      <c r="A63" s="19"/>
      <c r="B63" s="20"/>
      <c r="C63" s="20"/>
      <c r="D63" s="20"/>
      <c r="E63" s="20"/>
      <c r="F63" s="20"/>
    </row>
    <row r="64" spans="1:6" ht="15">
      <c r="A64" s="19"/>
      <c r="B64" s="20"/>
      <c r="C64" s="20"/>
      <c r="D64" s="20"/>
      <c r="E64" s="20"/>
      <c r="F64" s="20"/>
    </row>
    <row r="65" spans="1:6" ht="15">
      <c r="A65" s="19"/>
      <c r="B65" s="20"/>
      <c r="C65" s="20"/>
      <c r="D65" s="20"/>
      <c r="E65" s="20"/>
      <c r="F65" s="20"/>
    </row>
    <row r="66" spans="1:6" ht="15">
      <c r="A66" s="19"/>
      <c r="B66" s="20"/>
      <c r="C66" s="20"/>
      <c r="D66" s="20"/>
      <c r="E66" s="20"/>
      <c r="F66" s="20"/>
    </row>
    <row r="67" spans="1:6" ht="15">
      <c r="A67" s="19"/>
      <c r="B67" s="20"/>
      <c r="C67" s="20"/>
      <c r="D67" s="20"/>
      <c r="E67" s="20"/>
      <c r="F67" s="20"/>
    </row>
    <row r="68" spans="1:6" ht="15">
      <c r="A68" s="19"/>
      <c r="B68" s="20"/>
      <c r="C68" s="20"/>
      <c r="D68" s="20"/>
      <c r="E68" s="20"/>
      <c r="F68" s="20"/>
    </row>
    <row r="69" spans="1:6" ht="15">
      <c r="A69" s="19"/>
      <c r="B69" s="20"/>
      <c r="C69" s="20"/>
      <c r="D69" s="20"/>
      <c r="E69" s="20"/>
      <c r="F69" s="20"/>
    </row>
    <row r="70" spans="1:6" ht="15">
      <c r="A70" s="19"/>
      <c r="B70" s="20"/>
      <c r="C70" s="20"/>
      <c r="D70" s="20"/>
      <c r="E70" s="20"/>
      <c r="F70" s="20"/>
    </row>
  </sheetData>
  <sheetProtection/>
  <mergeCells count="6">
    <mergeCell ref="A43:F43"/>
    <mergeCell ref="A42:F42"/>
    <mergeCell ref="A2:F2"/>
    <mergeCell ref="B5:F5"/>
    <mergeCell ref="A41:F41"/>
    <mergeCell ref="A40:F4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4"/>
  <legacyDrawing r:id="rId3"/>
  <oleObjects>
    <oleObject progId="Equation.3" shapeId="4547909" r:id="rId1"/>
    <oleObject progId="Equation.3" shapeId="45479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R48"/>
  <sheetViews>
    <sheetView showGridLines="0" zoomScalePageLayoutView="0" workbookViewId="0" topLeftCell="A4">
      <selection activeCell="I13" sqref="I13"/>
    </sheetView>
  </sheetViews>
  <sheetFormatPr defaultColWidth="9.140625" defaultRowHeight="12.75"/>
  <cols>
    <col min="1" max="1" width="5.421875" style="22" customWidth="1"/>
    <col min="2" max="2" width="57.57421875" style="6" customWidth="1"/>
    <col min="3" max="3" width="22.57421875" style="6" customWidth="1"/>
    <col min="4" max="4" width="8.7109375" style="6" customWidth="1"/>
    <col min="5" max="5" width="8.57421875" style="6" customWidth="1"/>
    <col min="6" max="6" width="8.7109375" style="6" customWidth="1"/>
    <col min="7" max="7" width="9.00390625" style="6" bestFit="1" customWidth="1"/>
    <col min="8" max="9" width="11.421875" style="6" bestFit="1" customWidth="1"/>
    <col min="10" max="10" width="0.42578125" style="6" customWidth="1"/>
    <col min="11" max="15" width="0" style="6" hidden="1" customWidth="1"/>
    <col min="16" max="16" width="12.57421875" style="6" bestFit="1" customWidth="1"/>
    <col min="17" max="17" width="9.140625" style="6" customWidth="1"/>
    <col min="18" max="18" width="13.57421875" style="6" bestFit="1" customWidth="1"/>
    <col min="19" max="16384" width="9.140625" style="6" customWidth="1"/>
  </cols>
  <sheetData>
    <row r="1" ht="8.25" customHeight="1"/>
    <row r="2" spans="1:9" ht="15">
      <c r="A2" s="85" t="s">
        <v>100</v>
      </c>
      <c r="B2" s="85"/>
      <c r="C2" s="85"/>
      <c r="D2" s="85"/>
      <c r="E2" s="85"/>
      <c r="F2" s="85"/>
      <c r="G2" s="85"/>
      <c r="H2" s="85"/>
      <c r="I2" s="85"/>
    </row>
    <row r="4" spans="1:13" ht="72" customHeight="1">
      <c r="A4" s="93"/>
      <c r="B4" s="91" t="s">
        <v>0</v>
      </c>
      <c r="C4" s="89" t="s">
        <v>1</v>
      </c>
      <c r="D4" s="95" t="s">
        <v>52</v>
      </c>
      <c r="E4" s="96"/>
      <c r="F4" s="95" t="s">
        <v>75</v>
      </c>
      <c r="G4" s="96"/>
      <c r="H4" s="88" t="s">
        <v>53</v>
      </c>
      <c r="I4" s="88"/>
      <c r="J4" s="20"/>
      <c r="K4" s="20"/>
      <c r="L4" s="20"/>
      <c r="M4" s="20"/>
    </row>
    <row r="5" spans="1:13" ht="45">
      <c r="A5" s="94"/>
      <c r="B5" s="92"/>
      <c r="C5" s="90"/>
      <c r="D5" s="21" t="s">
        <v>101</v>
      </c>
      <c r="E5" s="21" t="s">
        <v>102</v>
      </c>
      <c r="F5" s="21" t="s">
        <v>101</v>
      </c>
      <c r="G5" s="21" t="s">
        <v>102</v>
      </c>
      <c r="H5" s="21" t="s">
        <v>101</v>
      </c>
      <c r="I5" s="21" t="s">
        <v>102</v>
      </c>
      <c r="L5" s="15"/>
      <c r="M5" s="15"/>
    </row>
    <row r="6" spans="1:9" ht="7.5" customHeight="1">
      <c r="A6" s="36"/>
      <c r="B6" s="38"/>
      <c r="C6" s="37"/>
      <c r="D6" s="38"/>
      <c r="E6" s="38"/>
      <c r="F6" s="38"/>
      <c r="G6" s="38"/>
      <c r="H6" s="38"/>
      <c r="I6" s="38"/>
    </row>
    <row r="7" spans="1:14" ht="33.75" customHeight="1">
      <c r="A7" s="36" t="s">
        <v>2</v>
      </c>
      <c r="B7" s="38" t="s">
        <v>103</v>
      </c>
      <c r="C7" s="37"/>
      <c r="D7" s="37"/>
      <c r="E7" s="37"/>
      <c r="F7" s="37"/>
      <c r="G7" s="37"/>
      <c r="H7" s="37"/>
      <c r="I7" s="37"/>
      <c r="J7" s="18"/>
      <c r="K7" s="20" t="s">
        <v>114</v>
      </c>
      <c r="N7" s="6" t="s">
        <v>115</v>
      </c>
    </row>
    <row r="8" spans="1:11" ht="32.25" customHeight="1">
      <c r="A8" s="36" t="s">
        <v>4</v>
      </c>
      <c r="B8" s="38" t="s">
        <v>104</v>
      </c>
      <c r="C8" s="37"/>
      <c r="D8" s="37"/>
      <c r="E8" s="37"/>
      <c r="F8" s="37"/>
      <c r="G8" s="37"/>
      <c r="H8" s="37"/>
      <c r="I8" s="37"/>
      <c r="J8" s="18"/>
      <c r="K8" s="20"/>
    </row>
    <row r="9" spans="1:10" s="20" customFormat="1" ht="19.5" customHeight="1">
      <c r="A9" s="36" t="s">
        <v>6</v>
      </c>
      <c r="B9" s="38" t="s">
        <v>106</v>
      </c>
      <c r="C9" s="37"/>
      <c r="D9" s="37"/>
      <c r="E9" s="37"/>
      <c r="F9" s="37"/>
      <c r="G9" s="37"/>
      <c r="H9" s="37"/>
      <c r="I9" s="37"/>
      <c r="J9" s="18"/>
    </row>
    <row r="10" spans="1:10" s="20" customFormat="1" ht="15">
      <c r="A10" s="36"/>
      <c r="B10" s="38" t="s">
        <v>107</v>
      </c>
      <c r="C10" s="37"/>
      <c r="D10" s="37"/>
      <c r="E10" s="37"/>
      <c r="F10" s="37"/>
      <c r="G10" s="37"/>
      <c r="H10" s="37"/>
      <c r="I10" s="37"/>
      <c r="J10" s="18"/>
    </row>
    <row r="11" spans="1:16" s="20" customFormat="1" ht="15">
      <c r="A11" s="36"/>
      <c r="B11" s="38" t="s">
        <v>54</v>
      </c>
      <c r="C11" s="37" t="s">
        <v>105</v>
      </c>
      <c r="D11" s="37"/>
      <c r="E11" s="37"/>
      <c r="F11" s="40"/>
      <c r="G11" s="40"/>
      <c r="H11" s="40">
        <v>386735.34</v>
      </c>
      <c r="I11" s="40">
        <f>H11</f>
        <v>386735.34</v>
      </c>
      <c r="J11" s="18"/>
      <c r="L11" s="17">
        <f>H11*'стр.2'!F16*6/1000</f>
        <v>9768.9346884</v>
      </c>
      <c r="M11" s="17">
        <f>I11*'стр.2'!F16*6/1000</f>
        <v>9768.9346884</v>
      </c>
      <c r="N11" s="48">
        <f>L11+M11+L12+M12</f>
        <v>88328.4280829</v>
      </c>
      <c r="P11" s="59"/>
    </row>
    <row r="12" spans="1:15" s="20" customFormat="1" ht="15">
      <c r="A12" s="36"/>
      <c r="B12" s="38" t="s">
        <v>55</v>
      </c>
      <c r="C12" s="37" t="s">
        <v>124</v>
      </c>
      <c r="D12" s="37"/>
      <c r="E12" s="37"/>
      <c r="F12" s="40"/>
      <c r="G12" s="40"/>
      <c r="H12" s="40">
        <v>669.13</v>
      </c>
      <c r="I12" s="40">
        <f>H12</f>
        <v>669.13</v>
      </c>
      <c r="J12" s="18"/>
      <c r="L12" s="17">
        <f>H12*N12</f>
        <v>34397.7852449</v>
      </c>
      <c r="M12" s="17">
        <f>I12*O12</f>
        <v>34392.773461200006</v>
      </c>
      <c r="N12" s="20">
        <v>51.406729999999996</v>
      </c>
      <c r="O12" s="20">
        <v>51.399240000000006</v>
      </c>
    </row>
    <row r="13" spans="1:18" s="20" customFormat="1" ht="15">
      <c r="A13" s="36"/>
      <c r="B13" s="38" t="s">
        <v>56</v>
      </c>
      <c r="C13" s="37" t="s">
        <v>124</v>
      </c>
      <c r="D13" s="37"/>
      <c r="E13" s="37"/>
      <c r="F13" s="45"/>
      <c r="G13" s="45"/>
      <c r="H13" s="40">
        <v>5119.89</v>
      </c>
      <c r="I13" s="40">
        <f>H13</f>
        <v>5119.89</v>
      </c>
      <c r="J13" s="18"/>
      <c r="L13" s="20">
        <f>H13*N12</f>
        <v>263196.8028597</v>
      </c>
      <c r="M13" s="20">
        <f>I13*O12</f>
        <v>263158.45488360006</v>
      </c>
      <c r="N13" s="48">
        <f>L13+M13</f>
        <v>526355.2577433</v>
      </c>
      <c r="P13" s="59"/>
      <c r="R13" s="61"/>
    </row>
    <row r="14" spans="1:11" ht="15">
      <c r="A14" s="16"/>
      <c r="B14" s="18"/>
      <c r="C14" s="17"/>
      <c r="D14" s="17"/>
      <c r="E14" s="17"/>
      <c r="F14" s="17"/>
      <c r="G14" s="17"/>
      <c r="H14" s="17"/>
      <c r="I14" s="17"/>
      <c r="J14" s="18"/>
      <c r="K14" s="20"/>
    </row>
    <row r="15" spans="1:11" ht="15">
      <c r="A15" s="27"/>
      <c r="B15" s="28"/>
      <c r="C15" s="26"/>
      <c r="D15" s="26"/>
      <c r="E15" s="26"/>
      <c r="F15" s="26"/>
      <c r="G15" s="26"/>
      <c r="H15" s="26"/>
      <c r="I15" s="26"/>
      <c r="J15" s="20"/>
      <c r="K15" s="20"/>
    </row>
    <row r="16" spans="1:11" ht="15">
      <c r="A16" s="84" t="s">
        <v>108</v>
      </c>
      <c r="B16" s="84"/>
      <c r="C16" s="84"/>
      <c r="D16" s="84"/>
      <c r="E16" s="84"/>
      <c r="F16" s="84"/>
      <c r="G16" s="84"/>
      <c r="H16" s="84"/>
      <c r="I16" s="84"/>
      <c r="J16" s="20"/>
      <c r="K16" s="20"/>
    </row>
    <row r="17" spans="1:11" ht="15">
      <c r="A17" s="84" t="s">
        <v>109</v>
      </c>
      <c r="B17" s="84"/>
      <c r="C17" s="84"/>
      <c r="D17" s="84"/>
      <c r="E17" s="84"/>
      <c r="F17" s="84"/>
      <c r="G17" s="84"/>
      <c r="H17" s="84"/>
      <c r="I17" s="84"/>
      <c r="J17" s="20"/>
      <c r="K17" s="20"/>
    </row>
    <row r="18" spans="1:11" ht="15">
      <c r="A18" s="84" t="s">
        <v>87</v>
      </c>
      <c r="B18" s="84"/>
      <c r="C18" s="84"/>
      <c r="D18" s="84"/>
      <c r="E18" s="84"/>
      <c r="F18" s="84"/>
      <c r="G18" s="84"/>
      <c r="H18" s="84"/>
      <c r="I18" s="84"/>
      <c r="J18" s="20"/>
      <c r="K18" s="20"/>
    </row>
    <row r="19" spans="1:11" ht="15">
      <c r="A19" s="84" t="s">
        <v>91</v>
      </c>
      <c r="B19" s="84"/>
      <c r="C19" s="84"/>
      <c r="D19" s="84"/>
      <c r="E19" s="84"/>
      <c r="F19" s="84"/>
      <c r="G19" s="84"/>
      <c r="H19" s="84"/>
      <c r="I19" s="84"/>
      <c r="J19" s="20"/>
      <c r="K19" s="20"/>
    </row>
    <row r="20" spans="1:11" ht="15">
      <c r="A20" s="24"/>
      <c r="B20" s="25"/>
      <c r="C20" s="25"/>
      <c r="D20" s="25"/>
      <c r="E20" s="25"/>
      <c r="F20" s="25"/>
      <c r="G20" s="25"/>
      <c r="H20" s="25"/>
      <c r="I20" s="25"/>
      <c r="J20" s="20"/>
      <c r="K20" s="20"/>
    </row>
    <row r="21" spans="1:11" ht="15">
      <c r="A21" s="24"/>
      <c r="B21" s="30" t="s">
        <v>110</v>
      </c>
      <c r="C21" s="87" t="s">
        <v>111</v>
      </c>
      <c r="D21" s="87"/>
      <c r="E21" s="87"/>
      <c r="F21" s="87"/>
      <c r="G21" s="87"/>
      <c r="H21" s="87"/>
      <c r="I21" s="87"/>
      <c r="J21" s="20"/>
      <c r="K21" s="20"/>
    </row>
    <row r="22" spans="1:11" ht="15">
      <c r="A22" s="24"/>
      <c r="B22" s="25"/>
      <c r="C22" s="87" t="s">
        <v>112</v>
      </c>
      <c r="D22" s="87"/>
      <c r="E22" s="87"/>
      <c r="F22" s="87"/>
      <c r="G22" s="87"/>
      <c r="H22" s="87"/>
      <c r="I22" s="87"/>
      <c r="J22" s="20"/>
      <c r="K22" s="20"/>
    </row>
    <row r="23" spans="1:11" ht="15">
      <c r="A23" s="24"/>
      <c r="B23" s="25"/>
      <c r="C23" s="25"/>
      <c r="D23" s="25"/>
      <c r="E23" s="25"/>
      <c r="F23" s="25"/>
      <c r="G23" s="25"/>
      <c r="H23" s="25"/>
      <c r="I23" s="25"/>
      <c r="J23" s="20"/>
      <c r="K23" s="20"/>
    </row>
    <row r="24" spans="1:11" ht="15">
      <c r="A24" s="24"/>
      <c r="B24" s="25"/>
      <c r="C24" s="25"/>
      <c r="D24" s="25"/>
      <c r="E24" s="25"/>
      <c r="F24" s="25"/>
      <c r="G24" s="25"/>
      <c r="H24" s="25"/>
      <c r="I24" s="25"/>
      <c r="J24" s="20"/>
      <c r="K24" s="20"/>
    </row>
    <row r="25" spans="1:11" ht="15">
      <c r="A25" s="24"/>
      <c r="B25" s="25"/>
      <c r="C25" s="25"/>
      <c r="D25" s="25"/>
      <c r="E25" s="25"/>
      <c r="F25" s="25"/>
      <c r="G25" s="25"/>
      <c r="H25" s="25"/>
      <c r="I25" s="25"/>
      <c r="J25" s="20"/>
      <c r="K25" s="20"/>
    </row>
    <row r="26" spans="1:11" ht="15">
      <c r="A26" s="23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5">
      <c r="A27" s="23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15">
      <c r="A28" s="23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5">
      <c r="A29" s="23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5">
      <c r="A30" s="23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5">
      <c r="A31" s="23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5">
      <c r="A32" s="23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5">
      <c r="A33" s="23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5">
      <c r="A34" s="23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5">
      <c r="A35" s="23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5">
      <c r="A36" s="23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5">
      <c r="A37" s="23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5">
      <c r="A38" s="23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5">
      <c r="A39" s="23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5">
      <c r="A40" s="23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5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5">
      <c r="A42" s="23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9" ht="15">
      <c r="A43" s="23"/>
      <c r="B43" s="20"/>
      <c r="C43" s="20"/>
      <c r="D43" s="20"/>
      <c r="E43" s="20"/>
      <c r="F43" s="20"/>
      <c r="G43" s="20"/>
      <c r="H43" s="20"/>
      <c r="I43" s="20"/>
    </row>
    <row r="44" spans="1:9" ht="15">
      <c r="A44" s="23"/>
      <c r="B44" s="20"/>
      <c r="C44" s="20"/>
      <c r="D44" s="20"/>
      <c r="E44" s="20"/>
      <c r="F44" s="20"/>
      <c r="G44" s="20"/>
      <c r="H44" s="20"/>
      <c r="I44" s="20"/>
    </row>
    <row r="45" spans="1:9" ht="15">
      <c r="A45" s="23"/>
      <c r="B45" s="20"/>
      <c r="C45" s="20"/>
      <c r="D45" s="20"/>
      <c r="E45" s="20"/>
      <c r="F45" s="20"/>
      <c r="G45" s="20"/>
      <c r="H45" s="20"/>
      <c r="I45" s="20"/>
    </row>
    <row r="46" spans="1:9" ht="15">
      <c r="A46" s="23"/>
      <c r="B46" s="20"/>
      <c r="C46" s="20"/>
      <c r="D46" s="20"/>
      <c r="E46" s="20"/>
      <c r="F46" s="20"/>
      <c r="G46" s="20"/>
      <c r="H46" s="20"/>
      <c r="I46" s="20"/>
    </row>
    <row r="47" spans="1:9" ht="15">
      <c r="A47" s="23"/>
      <c r="B47" s="20"/>
      <c r="C47" s="20"/>
      <c r="D47" s="20"/>
      <c r="E47" s="20"/>
      <c r="F47" s="20"/>
      <c r="G47" s="20"/>
      <c r="H47" s="20"/>
      <c r="I47" s="20"/>
    </row>
    <row r="48" spans="1:9" ht="15">
      <c r="A48" s="23"/>
      <c r="B48" s="20"/>
      <c r="C48" s="20"/>
      <c r="D48" s="20"/>
      <c r="E48" s="20"/>
      <c r="F48" s="20"/>
      <c r="G48" s="20"/>
      <c r="H48" s="20"/>
      <c r="I48" s="20"/>
    </row>
  </sheetData>
  <sheetProtection/>
  <mergeCells count="13">
    <mergeCell ref="C22:I22"/>
    <mergeCell ref="A18:I18"/>
    <mergeCell ref="A17:I17"/>
    <mergeCell ref="A19:I19"/>
    <mergeCell ref="F4:G4"/>
    <mergeCell ref="C21:I21"/>
    <mergeCell ref="A16:I16"/>
    <mergeCell ref="H4:I4"/>
    <mergeCell ref="A2:I2"/>
    <mergeCell ref="C4:C5"/>
    <mergeCell ref="B4:B5"/>
    <mergeCell ref="A4:A5"/>
    <mergeCell ref="D4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4"/>
  <legacyDrawing r:id="rId3"/>
  <oleObjects>
    <oleObject progId="Equation.3" shapeId="4768031" r:id="rId1"/>
    <oleObject progId="Equation.3" shapeId="47680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Улезько Марина Валерьевна</dc:creator>
  <cp:keywords/>
  <dc:description>Подготовлено на базе материалов БСС  «Система Главбух»</dc:description>
  <cp:lastModifiedBy>User</cp:lastModifiedBy>
  <cp:lastPrinted>2019-02-21T12:57:44Z</cp:lastPrinted>
  <dcterms:created xsi:type="dcterms:W3CDTF">1996-10-08T23:32:33Z</dcterms:created>
  <dcterms:modified xsi:type="dcterms:W3CDTF">2021-10-19T12:38:01Z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